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contract'!$A$1:$B$38</definedName>
    <definedName name="Excel_BuiltIn_Print_Area_1_1_1">'valori contract'!$A$1:$B$38</definedName>
    <definedName name="Excel_BuiltIn_Print_Area_1_1_1_1">'valori contract'!$A$1:$B$38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contract'!$A$1:$AJ$47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<sst xmlns="http://schemas.openxmlformats.org/spreadsheetml/2006/main" count="95" uniqueCount="94">
  <si>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</si>
  <si>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</si>
  <si>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</si>
  <si>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</si>
  <si>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</si>
  <si>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</si>
  <si>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</si>
  <si>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</si>
  <si>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</si>
  <si>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</si>
  <si>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</si>
  <si>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</si>
  <si>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</si>
  <si>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</si>
  <si>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</si>
  <si>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</si>
  <si>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</si>
  <si>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</si>
  <si>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</si>
  <si>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</si>
  <si>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</si>
  <si>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</si>
  <si>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</si>
  <si>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</si>
  <si>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</si>
  <si>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</si>
  <si>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</si>
  <si>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</si>
  <si>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</si>
  <si>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</si>
  <si>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</si>
  <si>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</si>
  <si>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</si>
  <si>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</si>
  <si>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</si>
  <si>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</si>
  <si>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</si>
  <si>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</si>
  <si>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</si>
  <si>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</si>
  <si>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</si>
  <si>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</si>
  <si>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</si>
  <si>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</si>
  <si>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</si>
  <si>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</si>
  <si>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</si>
  <si>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</si>
  <si>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</si>
  <si>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</si>
  <si>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</si>
  <si>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</si>
  <si>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</si>
  <si>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</si>
  <si>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</si>
  <si>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</si>
  <si>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</si>
  <si>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</si>
  <si>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</si>
  <si>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</si>
  <si>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</si>
  <si>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</si>
  <si>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</si>
  <si>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</si>
  <si>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</si>
  <si>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</si>
  <si>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</si>
  <si>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</si>
  <si>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</si>
  <si>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</si>
  <si>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</si>
  <si>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</si>
  <si>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</si>
  <si>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</si>
  <si>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</si>
  <si>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</si>
  <si>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</si>
  <si>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</si>
  <si>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>MONITORIZARE APRILIE 2022</t>
  </si>
  <si>
    <t>MAI 2022  (VALIDAT)</t>
  </si>
  <si>
    <t>MONITORIZARE MAI 2022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</si>
  <si>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</si>
  <si>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</si>
  <si>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</si>
  <si>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</si>
  <si>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</si>
  <si>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>AUGUST 2022  (VALIDAT)</t>
  </si>
  <si>
    <t>MONITORIZARE AUGUST 2022</t>
  </si>
  <si>
    <t xml:space="preserve">OCTOMBRIE 2022 </t>
  </si>
  <si>
    <t>MONITORIZARE SEPTEMBRIE 2022</t>
  </si>
  <si>
    <t>TOTAL TRIM.IV 2022 CU MONITORIZARE</t>
  </si>
  <si>
    <t>DECEMBRIE 2022</t>
  </si>
  <si>
    <t>NOIEMBRIE 2022</t>
  </si>
  <si>
    <t>SEPTEMBRIE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</si>
</sst>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0"/>
  <sheetViews>
    <sheetView tabSelected="1" zoomScaleSheetLayoutView="100" workbookViewId="0" topLeftCell="A1">
      <pane xSplit="3" ySplit="7" topLeftCell="S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X7" sqref="X7"/>
    </sheetView>
  </sheetViews>
  <sheetFormatPr defaultColWidth="9.140625" defaultRowHeight="12.75"/>
  <cols>
    <col min="1" max="1" width="6.00390625" style="14" customWidth="1"/>
    <col min="2" max="2" width="48.140625" style="14" customWidth="1"/>
    <col min="3" max="3" width="10.851562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5" width="19.28125" style="14" customWidth="1"/>
    <col min="16" max="16" width="20.140625" style="14" customWidth="1"/>
    <col min="17" max="17" width="19.57421875" style="14" customWidth="1"/>
    <col min="18" max="18" width="19.8515625" style="14" customWidth="1"/>
    <col min="19" max="19" width="19.421875" style="14" customWidth="1"/>
    <col min="20" max="20" width="19.28125" style="14" customWidth="1"/>
    <col min="21" max="21" width="19.57421875" style="14" customWidth="1"/>
    <col min="22" max="23" width="19.28125" style="14" customWidth="1"/>
    <col min="24" max="25" width="19.7109375" style="14" customWidth="1"/>
    <col min="26" max="27" width="19.57421875" style="14" customWidth="1"/>
    <col min="28" max="29" width="20.28125" style="14" customWidth="1"/>
    <col min="30" max="31" width="19.421875" style="14" customWidth="1"/>
    <col min="32" max="33" width="21.00390625" style="14" customWidth="1"/>
    <col min="34" max="34" width="20.8515625" style="14" customWidth="1"/>
    <col min="35" max="35" width="19.28125" style="14" customWidth="1"/>
    <col min="36" max="36" width="20.7109375" style="14" customWidth="1"/>
    <col min="37" max="38" width="13.57421875" style="14" customWidth="1"/>
    <col min="39" max="39" width="13.7109375" style="14" customWidth="1"/>
    <col min="40" max="40" width="13.28125" style="14" bestFit="1" customWidth="1"/>
    <col min="41" max="16384" width="9.140625" style="14" customWidth="1"/>
  </cols>
  <sheetData>
    <row r="1" ht="12.75">
      <c r="A1" s="28" t="s">
        <v>18</v>
      </c>
    </row>
    <row r="2" ht="19.5" customHeight="1">
      <c r="A2" s="28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23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  <c r="V4" s="37"/>
      <c r="W4" s="37"/>
    </row>
    <row r="5" spans="1:23" s="21" customFormat="1" ht="18.75">
      <c r="A5" s="3"/>
      <c r="B5" s="11" t="s">
        <v>12</v>
      </c>
      <c r="C5" s="11"/>
      <c r="V5" s="37"/>
      <c r="W5" s="37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36" s="5" customFormat="1" ht="118.5" customHeight="1">
      <c r="A7" s="4" t="s">
        <v>0</v>
      </c>
      <c r="B7" s="13" t="s">
        <v>1</v>
      </c>
      <c r="C7" s="10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79</v>
      </c>
      <c r="N7" s="2" t="s">
        <v>74</v>
      </c>
      <c r="O7" s="2" t="s">
        <v>78</v>
      </c>
      <c r="P7" s="2" t="s">
        <v>81</v>
      </c>
      <c r="Q7" s="2" t="s">
        <v>80</v>
      </c>
      <c r="R7" s="2" t="s">
        <v>71</v>
      </c>
      <c r="S7" s="2" t="s">
        <v>75</v>
      </c>
      <c r="T7" s="2" t="s">
        <v>84</v>
      </c>
      <c r="U7" s="2" t="s">
        <v>82</v>
      </c>
      <c r="V7" s="2" t="s">
        <v>86</v>
      </c>
      <c r="W7" s="2" t="s">
        <v>85</v>
      </c>
      <c r="X7" s="2" t="s">
        <v>93</v>
      </c>
      <c r="Y7" s="2" t="s">
        <v>87</v>
      </c>
      <c r="Z7" s="2" t="s">
        <v>72</v>
      </c>
      <c r="AA7" s="2" t="s">
        <v>83</v>
      </c>
      <c r="AB7" s="2" t="s">
        <v>88</v>
      </c>
      <c r="AC7" s="2" t="s">
        <v>89</v>
      </c>
      <c r="AD7" s="2" t="s">
        <v>92</v>
      </c>
      <c r="AE7" s="2" t="s">
        <v>91</v>
      </c>
      <c r="AF7" s="2" t="s">
        <v>73</v>
      </c>
      <c r="AG7" s="2" t="s">
        <v>90</v>
      </c>
      <c r="AH7" s="2" t="s">
        <v>61</v>
      </c>
      <c r="AI7" s="2" t="s">
        <v>65</v>
      </c>
      <c r="AJ7" s="2" t="s">
        <v>66</v>
      </c>
    </row>
    <row r="8" spans="1:37" s="5" customFormat="1" ht="42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45973.45</v>
      </c>
      <c r="M8" s="24">
        <v>43423.7</v>
      </c>
      <c r="N8" s="24">
        <v>0</v>
      </c>
      <c r="O8" s="24">
        <v>0</v>
      </c>
      <c r="P8" s="24">
        <v>44909.36</v>
      </c>
      <c r="Q8" s="24">
        <v>0</v>
      </c>
      <c r="R8" s="24">
        <f aca="true" t="shared" si="2" ref="R8:R34">P8+M8+L8</f>
        <v>134306.51</v>
      </c>
      <c r="S8" s="24">
        <f aca="true" t="shared" si="3" ref="S8:S34">+R8+Q8+O8+N8</f>
        <v>134306.51</v>
      </c>
      <c r="T8" s="24">
        <v>41590.54</v>
      </c>
      <c r="U8" s="24">
        <v>0</v>
      </c>
      <c r="V8" s="24">
        <v>41185.08</v>
      </c>
      <c r="W8" s="24">
        <v>0</v>
      </c>
      <c r="X8" s="24">
        <v>42870.23</v>
      </c>
      <c r="Y8" s="24">
        <v>0</v>
      </c>
      <c r="Z8" s="24">
        <f aca="true" t="shared" si="4" ref="Z8:Z34">X8+V8+T8</f>
        <v>125645.85</v>
      </c>
      <c r="AA8" s="24">
        <f aca="true" t="shared" si="5" ref="AA8:AA34">Z8+U8+W8+Y8</f>
        <v>125645.85</v>
      </c>
      <c r="AB8" s="24">
        <v>46610.6</v>
      </c>
      <c r="AC8" s="24">
        <v>0</v>
      </c>
      <c r="AD8" s="24">
        <v>47715.42</v>
      </c>
      <c r="AE8" s="24">
        <v>32609.980000000032</v>
      </c>
      <c r="AF8" s="24">
        <f aca="true" t="shared" si="6" ref="AF8:AF34">+AE8+AD8+AB8</f>
        <v>126936.00000000003</v>
      </c>
      <c r="AG8" s="24">
        <f aca="true" t="shared" si="7" ref="AG8:AG34">AF8+AC8</f>
        <v>126936.00000000003</v>
      </c>
      <c r="AH8" s="24">
        <f aca="true" t="shared" si="8" ref="AH8:AH34">AF8+Z8+R8+J8</f>
        <v>510620.82000000007</v>
      </c>
      <c r="AI8" s="24">
        <f>E8+G8+I8+N8+O8+Q8+U8+W8+Y8+AC8</f>
        <v>0</v>
      </c>
      <c r="AJ8" s="24">
        <f>AH8+AI8</f>
        <v>510620.82000000007</v>
      </c>
      <c r="AK8" s="36"/>
    </row>
    <row r="9" spans="1:36" s="25" customFormat="1" ht="57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</v>
      </c>
      <c r="N9" s="24">
        <v>0</v>
      </c>
      <c r="O9" s="24">
        <v>6411.64</v>
      </c>
      <c r="P9" s="24">
        <v>68410.03</v>
      </c>
      <c r="Q9" s="24">
        <v>3925.39</v>
      </c>
      <c r="R9" s="24">
        <f t="shared" si="2"/>
        <v>222642.87</v>
      </c>
      <c r="S9" s="24">
        <f t="shared" si="3"/>
        <v>232979.90000000002</v>
      </c>
      <c r="T9" s="24">
        <v>79559.29</v>
      </c>
      <c r="U9" s="24">
        <v>8724.73</v>
      </c>
      <c r="V9" s="24">
        <v>69898.39</v>
      </c>
      <c r="W9" s="24">
        <v>0</v>
      </c>
      <c r="X9" s="24">
        <v>70766.4</v>
      </c>
      <c r="Y9" s="24">
        <v>6869.940000000002</v>
      </c>
      <c r="Z9" s="24">
        <f t="shared" si="4"/>
        <v>220224.07999999996</v>
      </c>
      <c r="AA9" s="24">
        <f t="shared" si="5"/>
        <v>235818.74999999997</v>
      </c>
      <c r="AB9" s="24">
        <v>89107.88</v>
      </c>
      <c r="AC9" s="24">
        <v>10182.02</v>
      </c>
      <c r="AD9" s="24">
        <v>71409.6</v>
      </c>
      <c r="AE9" s="24">
        <v>54741.74000000003</v>
      </c>
      <c r="AF9" s="24">
        <f t="shared" si="6"/>
        <v>215259.22000000003</v>
      </c>
      <c r="AG9" s="24">
        <f t="shared" si="7"/>
        <v>225441.24000000002</v>
      </c>
      <c r="AH9" s="24">
        <f t="shared" si="8"/>
        <v>878331.94</v>
      </c>
      <c r="AI9" s="24">
        <f aca="true" t="shared" si="9" ref="AI9:AI34">E9+G9+I9+N9+O9+Q9+U9+W9+Y9+AC9</f>
        <v>36213.130000000005</v>
      </c>
      <c r="AJ9" s="24">
        <f aca="true" t="shared" si="10" ref="AJ9:AJ33">AH9+AI9</f>
        <v>914545.07</v>
      </c>
    </row>
    <row r="10" spans="1:36" s="25" customFormat="1" ht="59.2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5517.47</v>
      </c>
      <c r="P10" s="24">
        <v>63500.96</v>
      </c>
      <c r="Q10" s="24">
        <v>3248.31</v>
      </c>
      <c r="R10" s="24">
        <f t="shared" si="2"/>
        <v>203974.68</v>
      </c>
      <c r="S10" s="24">
        <f t="shared" si="3"/>
        <v>215638.12</v>
      </c>
      <c r="T10" s="24">
        <v>72255.71</v>
      </c>
      <c r="U10" s="24">
        <v>2601.9</v>
      </c>
      <c r="V10" s="24">
        <v>65155.51</v>
      </c>
      <c r="W10" s="24">
        <v>0</v>
      </c>
      <c r="X10" s="24">
        <v>65765.57</v>
      </c>
      <c r="Y10" s="24">
        <v>3334.4300000000003</v>
      </c>
      <c r="Z10" s="24">
        <f t="shared" si="4"/>
        <v>203176.79000000004</v>
      </c>
      <c r="AA10" s="24">
        <f t="shared" si="5"/>
        <v>209113.12000000002</v>
      </c>
      <c r="AB10" s="24">
        <v>82965.78</v>
      </c>
      <c r="AC10" s="24">
        <v>8102.97</v>
      </c>
      <c r="AD10" s="24">
        <v>66582.65</v>
      </c>
      <c r="AE10" s="24">
        <v>51045.83</v>
      </c>
      <c r="AF10" s="24">
        <f t="shared" si="6"/>
        <v>200594.26</v>
      </c>
      <c r="AG10" s="24">
        <f t="shared" si="7"/>
        <v>208697.23</v>
      </c>
      <c r="AH10" s="24">
        <f t="shared" si="8"/>
        <v>799562.78</v>
      </c>
      <c r="AI10" s="24">
        <f t="shared" si="9"/>
        <v>26724.73</v>
      </c>
      <c r="AJ10" s="24">
        <f t="shared" si="10"/>
        <v>826287.51</v>
      </c>
    </row>
    <row r="11" spans="1:36" s="25" customFormat="1" ht="4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84446.64</v>
      </c>
      <c r="M11" s="24">
        <v>85311.79</v>
      </c>
      <c r="N11" s="24">
        <v>0</v>
      </c>
      <c r="O11" s="24">
        <v>0</v>
      </c>
      <c r="P11" s="24">
        <v>86625.89</v>
      </c>
      <c r="Q11" s="24">
        <v>0</v>
      </c>
      <c r="R11" s="24">
        <f t="shared" si="2"/>
        <v>256384.32</v>
      </c>
      <c r="S11" s="24">
        <f t="shared" si="3"/>
        <v>256384.32</v>
      </c>
      <c r="T11" s="24">
        <v>85871.26</v>
      </c>
      <c r="U11" s="24">
        <v>0</v>
      </c>
      <c r="V11" s="24">
        <v>83284.48</v>
      </c>
      <c r="W11" s="24">
        <v>0</v>
      </c>
      <c r="X11" s="24">
        <v>90765.5</v>
      </c>
      <c r="Y11" s="24">
        <v>144.03</v>
      </c>
      <c r="Z11" s="24">
        <f t="shared" si="4"/>
        <v>259921.24</v>
      </c>
      <c r="AA11" s="24">
        <f t="shared" si="5"/>
        <v>260065.27</v>
      </c>
      <c r="AB11" s="24">
        <v>105501.09999999999</v>
      </c>
      <c r="AC11" s="24">
        <v>271.22</v>
      </c>
      <c r="AD11" s="24">
        <v>83758.86</v>
      </c>
      <c r="AE11" s="24">
        <v>64568.110000000015</v>
      </c>
      <c r="AF11" s="24">
        <f t="shared" si="6"/>
        <v>253828.07</v>
      </c>
      <c r="AG11" s="24">
        <f t="shared" si="7"/>
        <v>254099.29</v>
      </c>
      <c r="AH11" s="24">
        <f t="shared" si="8"/>
        <v>1023724.55</v>
      </c>
      <c r="AI11" s="24">
        <f t="shared" si="9"/>
        <v>415.25</v>
      </c>
      <c r="AJ11" s="24">
        <f t="shared" si="10"/>
        <v>1024139.8</v>
      </c>
    </row>
    <row r="12" spans="1:36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52405.7</v>
      </c>
      <c r="N12" s="24">
        <v>0</v>
      </c>
      <c r="O12" s="24">
        <v>470.44</v>
      </c>
      <c r="P12" s="24">
        <v>54433.15</v>
      </c>
      <c r="Q12" s="24">
        <v>0</v>
      </c>
      <c r="R12" s="24">
        <f t="shared" si="2"/>
        <v>159331.76</v>
      </c>
      <c r="S12" s="24">
        <f t="shared" si="3"/>
        <v>159802.2</v>
      </c>
      <c r="T12" s="24">
        <v>52641.12</v>
      </c>
      <c r="U12" s="24">
        <v>0</v>
      </c>
      <c r="V12" s="24">
        <v>50997.96</v>
      </c>
      <c r="W12" s="24">
        <v>0</v>
      </c>
      <c r="X12" s="24">
        <v>55476.03</v>
      </c>
      <c r="Y12" s="24">
        <v>0</v>
      </c>
      <c r="Z12" s="24">
        <f t="shared" si="4"/>
        <v>159115.11</v>
      </c>
      <c r="AA12" s="24">
        <f t="shared" si="5"/>
        <v>159115.11</v>
      </c>
      <c r="AB12" s="24">
        <v>55893.59</v>
      </c>
      <c r="AC12" s="24">
        <v>0</v>
      </c>
      <c r="AD12" s="24">
        <v>57210.01</v>
      </c>
      <c r="AE12" s="24">
        <v>39580.73000000005</v>
      </c>
      <c r="AF12" s="24">
        <f t="shared" si="6"/>
        <v>152684.33000000005</v>
      </c>
      <c r="AG12" s="24">
        <f t="shared" si="7"/>
        <v>152684.33000000005</v>
      </c>
      <c r="AH12" s="24">
        <f t="shared" si="8"/>
        <v>628878.5800000001</v>
      </c>
      <c r="AI12" s="24">
        <f t="shared" si="9"/>
        <v>470.44</v>
      </c>
      <c r="AJ12" s="24">
        <f t="shared" si="10"/>
        <v>629349.02</v>
      </c>
    </row>
    <row r="13" spans="1:36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157.04</v>
      </c>
      <c r="P13" s="24">
        <v>53117.3</v>
      </c>
      <c r="Q13" s="24">
        <v>581.15</v>
      </c>
      <c r="R13" s="24">
        <f t="shared" si="2"/>
        <v>155012.44</v>
      </c>
      <c r="S13" s="24">
        <f t="shared" si="3"/>
        <v>157107.49</v>
      </c>
      <c r="T13" s="24">
        <v>51537.97</v>
      </c>
      <c r="U13" s="24">
        <v>485.76</v>
      </c>
      <c r="V13" s="24">
        <v>54232.91</v>
      </c>
      <c r="W13" s="24">
        <v>796.78</v>
      </c>
      <c r="X13" s="24">
        <v>54342.96</v>
      </c>
      <c r="Y13" s="24">
        <v>971.93</v>
      </c>
      <c r="Z13" s="24">
        <f t="shared" si="4"/>
        <v>160113.84</v>
      </c>
      <c r="AA13" s="24">
        <f t="shared" si="5"/>
        <v>162368.31</v>
      </c>
      <c r="AB13" s="24">
        <v>56143.009999999995</v>
      </c>
      <c r="AC13" s="24">
        <v>739.75</v>
      </c>
      <c r="AD13" s="24">
        <v>54546.869999999995</v>
      </c>
      <c r="AE13" s="24">
        <v>37380.34000000004</v>
      </c>
      <c r="AF13" s="24">
        <f t="shared" si="6"/>
        <v>148070.22000000003</v>
      </c>
      <c r="AG13" s="24">
        <f t="shared" si="7"/>
        <v>148809.97000000003</v>
      </c>
      <c r="AH13" s="24">
        <f t="shared" si="8"/>
        <v>615423.4600000001</v>
      </c>
      <c r="AI13" s="24">
        <f t="shared" si="9"/>
        <v>5881.79</v>
      </c>
      <c r="AJ13" s="24">
        <f t="shared" si="10"/>
        <v>621305.2500000001</v>
      </c>
    </row>
    <row r="14" spans="1:36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67458.44</v>
      </c>
      <c r="N14" s="24">
        <v>4222.97</v>
      </c>
      <c r="O14" s="24">
        <v>174.96</v>
      </c>
      <c r="P14" s="24">
        <v>69926.19</v>
      </c>
      <c r="Q14" s="24">
        <v>0</v>
      </c>
      <c r="R14" s="24">
        <f t="shared" si="2"/>
        <v>200526.29</v>
      </c>
      <c r="S14" s="24">
        <f t="shared" si="3"/>
        <v>204924.22</v>
      </c>
      <c r="T14" s="24">
        <v>67978.44</v>
      </c>
      <c r="U14" s="24">
        <v>435.84</v>
      </c>
      <c r="V14" s="24">
        <v>71433.99</v>
      </c>
      <c r="W14" s="24">
        <v>846.82</v>
      </c>
      <c r="X14" s="24">
        <v>71605.69</v>
      </c>
      <c r="Y14" s="24">
        <v>1053.8600000000006</v>
      </c>
      <c r="Z14" s="24">
        <f t="shared" si="4"/>
        <v>211018.12</v>
      </c>
      <c r="AA14" s="24">
        <f t="shared" si="5"/>
        <v>213354.64</v>
      </c>
      <c r="AB14" s="24">
        <v>75758.64</v>
      </c>
      <c r="AC14" s="24">
        <v>1060.01</v>
      </c>
      <c r="AD14" s="24">
        <v>73780.63</v>
      </c>
      <c r="AE14" s="24">
        <v>51046.91000000005</v>
      </c>
      <c r="AF14" s="24">
        <f t="shared" si="6"/>
        <v>200586.18000000005</v>
      </c>
      <c r="AG14" s="24">
        <f t="shared" si="7"/>
        <v>201646.19000000006</v>
      </c>
      <c r="AH14" s="24">
        <f t="shared" si="8"/>
        <v>802060.31</v>
      </c>
      <c r="AI14" s="24">
        <f t="shared" si="9"/>
        <v>9422.79</v>
      </c>
      <c r="AJ14" s="24">
        <f t="shared" si="10"/>
        <v>811483.1000000001</v>
      </c>
    </row>
    <row r="15" spans="1:36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4501.06</v>
      </c>
      <c r="P15" s="24">
        <v>99456.77</v>
      </c>
      <c r="Q15" s="24">
        <v>15908.75</v>
      </c>
      <c r="R15" s="24">
        <f t="shared" si="2"/>
        <v>287566.94</v>
      </c>
      <c r="S15" s="24">
        <f t="shared" si="3"/>
        <v>324934.21</v>
      </c>
      <c r="T15" s="24">
        <v>96605.27</v>
      </c>
      <c r="U15" s="24">
        <v>12769.24</v>
      </c>
      <c r="V15" s="24">
        <v>101577.15</v>
      </c>
      <c r="W15" s="24">
        <v>14563.34</v>
      </c>
      <c r="X15" s="24">
        <v>101805.03</v>
      </c>
      <c r="Y15" s="24">
        <v>9077.410000000003</v>
      </c>
      <c r="Z15" s="24">
        <f t="shared" si="4"/>
        <v>299987.45</v>
      </c>
      <c r="AA15" s="24">
        <f t="shared" si="5"/>
        <v>336397.44000000006</v>
      </c>
      <c r="AB15" s="24">
        <v>104807.26</v>
      </c>
      <c r="AC15" s="24">
        <v>9171.83</v>
      </c>
      <c r="AD15" s="24">
        <v>101879.75</v>
      </c>
      <c r="AE15" s="24">
        <v>69697.54000000004</v>
      </c>
      <c r="AF15" s="24">
        <f t="shared" si="6"/>
        <v>276384.55000000005</v>
      </c>
      <c r="AG15" s="24">
        <f t="shared" si="7"/>
        <v>285556.38000000006</v>
      </c>
      <c r="AH15" s="24">
        <f t="shared" si="8"/>
        <v>1140383.04</v>
      </c>
      <c r="AI15" s="24">
        <f t="shared" si="9"/>
        <v>102964.97</v>
      </c>
      <c r="AJ15" s="24">
        <f t="shared" si="10"/>
        <v>1243348.01</v>
      </c>
    </row>
    <row r="16" spans="1:36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52822.84</v>
      </c>
      <c r="M16" s="24">
        <v>57773.67</v>
      </c>
      <c r="N16" s="24">
        <v>0</v>
      </c>
      <c r="O16" s="24">
        <v>0</v>
      </c>
      <c r="P16" s="24">
        <v>49538.64</v>
      </c>
      <c r="Q16" s="24">
        <v>0</v>
      </c>
      <c r="R16" s="24">
        <f t="shared" si="2"/>
        <v>160135.15</v>
      </c>
      <c r="S16" s="24">
        <f t="shared" si="3"/>
        <v>160135.15</v>
      </c>
      <c r="T16" s="24">
        <v>53019.6</v>
      </c>
      <c r="U16" s="24">
        <v>0</v>
      </c>
      <c r="V16" s="24">
        <v>55799.91</v>
      </c>
      <c r="W16" s="24">
        <v>0</v>
      </c>
      <c r="X16" s="24">
        <v>55917.47</v>
      </c>
      <c r="Y16" s="24">
        <v>0</v>
      </c>
      <c r="Z16" s="24">
        <f t="shared" si="4"/>
        <v>164736.98</v>
      </c>
      <c r="AA16" s="24">
        <f t="shared" si="5"/>
        <v>164736.98</v>
      </c>
      <c r="AB16" s="24">
        <v>59112.91999999999</v>
      </c>
      <c r="AC16" s="24">
        <v>0</v>
      </c>
      <c r="AD16" s="24">
        <v>57520.63</v>
      </c>
      <c r="AE16" s="24">
        <v>39794.17</v>
      </c>
      <c r="AF16" s="24">
        <f t="shared" si="6"/>
        <v>156427.71999999997</v>
      </c>
      <c r="AG16" s="24">
        <f t="shared" si="7"/>
        <v>156427.71999999997</v>
      </c>
      <c r="AH16" s="24">
        <f t="shared" si="8"/>
        <v>633476.97</v>
      </c>
      <c r="AI16" s="24">
        <f t="shared" si="9"/>
        <v>0</v>
      </c>
      <c r="AJ16" s="24">
        <f t="shared" si="10"/>
        <v>633476.97</v>
      </c>
    </row>
    <row r="17" spans="1:36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82832.03</v>
      </c>
      <c r="M17" s="24">
        <v>101961.79</v>
      </c>
      <c r="N17" s="24">
        <v>0</v>
      </c>
      <c r="O17" s="24">
        <v>0</v>
      </c>
      <c r="P17" s="24">
        <v>87245.61</v>
      </c>
      <c r="Q17" s="24">
        <v>0</v>
      </c>
      <c r="R17" s="24">
        <f t="shared" si="2"/>
        <v>272039.43</v>
      </c>
      <c r="S17" s="24">
        <f t="shared" si="3"/>
        <v>272039.43</v>
      </c>
      <c r="T17" s="24">
        <v>93698.15</v>
      </c>
      <c r="U17" s="24">
        <v>0</v>
      </c>
      <c r="V17" s="24">
        <v>98331.54</v>
      </c>
      <c r="W17" s="24">
        <v>0</v>
      </c>
      <c r="X17" s="24">
        <v>98601.53</v>
      </c>
      <c r="Y17" s="24">
        <v>0</v>
      </c>
      <c r="Z17" s="24">
        <f t="shared" si="4"/>
        <v>290631.22</v>
      </c>
      <c r="AA17" s="24">
        <f t="shared" si="5"/>
        <v>290631.22</v>
      </c>
      <c r="AB17" s="24">
        <v>107777.92000000001</v>
      </c>
      <c r="AC17" s="24">
        <v>0</v>
      </c>
      <c r="AD17" s="24">
        <v>105377.89</v>
      </c>
      <c r="AE17" s="24">
        <v>73681.09000000004</v>
      </c>
      <c r="AF17" s="24">
        <f t="shared" si="6"/>
        <v>286836.9</v>
      </c>
      <c r="AG17" s="24">
        <f t="shared" si="7"/>
        <v>286836.9</v>
      </c>
      <c r="AH17" s="24">
        <f t="shared" si="8"/>
        <v>1095958.19</v>
      </c>
      <c r="AI17" s="24">
        <f t="shared" si="9"/>
        <v>0</v>
      </c>
      <c r="AJ17" s="24">
        <f t="shared" si="10"/>
        <v>1095958.19</v>
      </c>
    </row>
    <row r="18" spans="1:38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10555.07</v>
      </c>
      <c r="P18" s="24">
        <v>148800.31</v>
      </c>
      <c r="Q18" s="24">
        <v>19127.19</v>
      </c>
      <c r="R18" s="24">
        <f t="shared" si="2"/>
        <v>429108.75</v>
      </c>
      <c r="S18" s="24">
        <f t="shared" si="3"/>
        <v>478353.13</v>
      </c>
      <c r="T18" s="24">
        <v>144568.29</v>
      </c>
      <c r="U18" s="24">
        <v>25845.94</v>
      </c>
      <c r="V18" s="24">
        <v>151982.9</v>
      </c>
      <c r="W18" s="24">
        <v>21604.26</v>
      </c>
      <c r="X18" s="24">
        <v>152331.09</v>
      </c>
      <c r="Y18" s="24">
        <v>22780.320000000007</v>
      </c>
      <c r="Z18" s="24">
        <f t="shared" si="4"/>
        <v>448882.28</v>
      </c>
      <c r="AA18" s="24">
        <f t="shared" si="5"/>
        <v>519112.80000000005</v>
      </c>
      <c r="AB18" s="24">
        <v>161945.38</v>
      </c>
      <c r="AC18" s="24">
        <v>21783.95</v>
      </c>
      <c r="AD18" s="24">
        <v>156650.91</v>
      </c>
      <c r="AE18" s="24">
        <v>108243.12000000001</v>
      </c>
      <c r="AF18" s="24">
        <f t="shared" si="6"/>
        <v>426839.41000000003</v>
      </c>
      <c r="AG18" s="24">
        <f t="shared" si="7"/>
        <v>448623.36000000004</v>
      </c>
      <c r="AH18" s="24">
        <f t="shared" si="8"/>
        <v>1715915.25</v>
      </c>
      <c r="AI18" s="24">
        <f t="shared" si="9"/>
        <v>152436.56</v>
      </c>
      <c r="AJ18" s="24">
        <f t="shared" si="10"/>
        <v>1868351.81</v>
      </c>
      <c r="AL18" s="38"/>
    </row>
    <row r="19" spans="1:36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44915.66</v>
      </c>
      <c r="M19" s="24">
        <v>47935.12</v>
      </c>
      <c r="N19" s="24">
        <v>0</v>
      </c>
      <c r="O19" s="24">
        <v>0</v>
      </c>
      <c r="P19" s="24">
        <v>47983.28</v>
      </c>
      <c r="Q19" s="24">
        <v>0</v>
      </c>
      <c r="R19" s="24">
        <f t="shared" si="2"/>
        <v>140834.06</v>
      </c>
      <c r="S19" s="24">
        <f t="shared" si="3"/>
        <v>140834.06</v>
      </c>
      <c r="T19" s="24">
        <v>47373.2</v>
      </c>
      <c r="U19" s="24">
        <v>0</v>
      </c>
      <c r="V19" s="24">
        <v>46411.09</v>
      </c>
      <c r="W19" s="24">
        <v>0</v>
      </c>
      <c r="X19" s="24">
        <v>46728.6</v>
      </c>
      <c r="Y19" s="24">
        <v>0</v>
      </c>
      <c r="Z19" s="24">
        <f t="shared" si="4"/>
        <v>140512.89</v>
      </c>
      <c r="AA19" s="24">
        <f t="shared" si="5"/>
        <v>140512.89</v>
      </c>
      <c r="AB19" s="24">
        <v>51937.880000000005</v>
      </c>
      <c r="AC19" s="24">
        <v>0</v>
      </c>
      <c r="AD19" s="24">
        <v>53183.22</v>
      </c>
      <c r="AE19" s="24">
        <v>36934.04999999999</v>
      </c>
      <c r="AF19" s="24">
        <f t="shared" si="6"/>
        <v>142055.15</v>
      </c>
      <c r="AG19" s="24">
        <f t="shared" si="7"/>
        <v>142055.15</v>
      </c>
      <c r="AH19" s="24">
        <f t="shared" si="8"/>
        <v>556053.0700000001</v>
      </c>
      <c r="AI19" s="24">
        <f t="shared" si="9"/>
        <v>0</v>
      </c>
      <c r="AJ19" s="24">
        <f t="shared" si="10"/>
        <v>556053.0700000001</v>
      </c>
    </row>
    <row r="20" spans="1:36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2156.72</v>
      </c>
      <c r="P20" s="24">
        <v>77294.06</v>
      </c>
      <c r="Q20" s="24">
        <v>5490.26</v>
      </c>
      <c r="R20" s="24">
        <f t="shared" si="2"/>
        <v>226875.78</v>
      </c>
      <c r="S20" s="24">
        <f t="shared" si="3"/>
        <v>240971.32</v>
      </c>
      <c r="T20" s="24">
        <v>74944.64</v>
      </c>
      <c r="U20" s="24">
        <v>4582.33</v>
      </c>
      <c r="V20" s="24">
        <v>78902.16</v>
      </c>
      <c r="W20" s="24">
        <v>2823.03</v>
      </c>
      <c r="X20" s="24">
        <v>79051.99</v>
      </c>
      <c r="Y20" s="24">
        <v>4357.52</v>
      </c>
      <c r="Z20" s="24">
        <f t="shared" si="4"/>
        <v>232898.79000000004</v>
      </c>
      <c r="AA20" s="24">
        <f t="shared" si="5"/>
        <v>244661.67</v>
      </c>
      <c r="AB20" s="24">
        <v>83481.8</v>
      </c>
      <c r="AC20" s="24">
        <v>4187.66</v>
      </c>
      <c r="AD20" s="24">
        <v>81158.76999999999</v>
      </c>
      <c r="AE20" s="24">
        <v>56142.46000000001</v>
      </c>
      <c r="AF20" s="24">
        <f t="shared" si="6"/>
        <v>220783.02999999997</v>
      </c>
      <c r="AG20" s="24">
        <f t="shared" si="7"/>
        <v>224970.68999999997</v>
      </c>
      <c r="AH20" s="24">
        <f t="shared" si="8"/>
        <v>906226.07</v>
      </c>
      <c r="AI20" s="24">
        <f t="shared" si="9"/>
        <v>37590.16</v>
      </c>
      <c r="AJ20" s="24">
        <f t="shared" si="10"/>
        <v>943816.23</v>
      </c>
    </row>
    <row r="21" spans="1:36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67286.09</v>
      </c>
      <c r="M21" s="24">
        <v>70492.28</v>
      </c>
      <c r="N21" s="24">
        <v>0</v>
      </c>
      <c r="O21" s="24">
        <v>0</v>
      </c>
      <c r="P21" s="24">
        <v>71526.8</v>
      </c>
      <c r="Q21" s="24">
        <v>0</v>
      </c>
      <c r="R21" s="24">
        <f t="shared" si="2"/>
        <v>209305.17</v>
      </c>
      <c r="S21" s="24">
        <f t="shared" si="3"/>
        <v>209305.17</v>
      </c>
      <c r="T21" s="24">
        <v>70768.91</v>
      </c>
      <c r="U21" s="24">
        <v>0</v>
      </c>
      <c r="V21" s="24">
        <v>68831.9</v>
      </c>
      <c r="W21" s="24">
        <v>0</v>
      </c>
      <c r="X21" s="24">
        <v>74395.24</v>
      </c>
      <c r="Y21" s="24">
        <v>0</v>
      </c>
      <c r="Z21" s="24">
        <f t="shared" si="4"/>
        <v>213996.05000000002</v>
      </c>
      <c r="AA21" s="24">
        <f t="shared" si="5"/>
        <v>213996.05000000002</v>
      </c>
      <c r="AB21" s="24">
        <v>74795.59</v>
      </c>
      <c r="AC21" s="24">
        <v>0</v>
      </c>
      <c r="AD21" s="24">
        <v>76559.81</v>
      </c>
      <c r="AE21" s="24">
        <v>52788.96999999997</v>
      </c>
      <c r="AF21" s="24">
        <f t="shared" si="6"/>
        <v>204144.36999999997</v>
      </c>
      <c r="AG21" s="24">
        <f t="shared" si="7"/>
        <v>204144.36999999997</v>
      </c>
      <c r="AH21" s="24">
        <f t="shared" si="8"/>
        <v>832541.5599999999</v>
      </c>
      <c r="AI21" s="24">
        <f t="shared" si="9"/>
        <v>0</v>
      </c>
      <c r="AJ21" s="24">
        <f t="shared" si="10"/>
        <v>832541.5599999999</v>
      </c>
    </row>
    <row r="22" spans="1:38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65642.14</v>
      </c>
      <c r="M22" s="24">
        <v>56843.1</v>
      </c>
      <c r="N22" s="24">
        <v>0</v>
      </c>
      <c r="O22" s="24">
        <v>0</v>
      </c>
      <c r="P22" s="24">
        <v>55341.62</v>
      </c>
      <c r="Q22" s="24">
        <v>0</v>
      </c>
      <c r="R22" s="24">
        <f t="shared" si="2"/>
        <v>177826.86</v>
      </c>
      <c r="S22" s="24">
        <f t="shared" si="3"/>
        <v>177826.86</v>
      </c>
      <c r="T22" s="24">
        <v>55521.92</v>
      </c>
      <c r="U22" s="24">
        <v>0</v>
      </c>
      <c r="V22" s="24">
        <v>55299.02</v>
      </c>
      <c r="W22" s="24">
        <v>0</v>
      </c>
      <c r="X22" s="24">
        <v>55302.01</v>
      </c>
      <c r="Y22" s="24">
        <v>0</v>
      </c>
      <c r="Z22" s="24">
        <f t="shared" si="4"/>
        <v>166122.95</v>
      </c>
      <c r="AA22" s="24">
        <f t="shared" si="5"/>
        <v>166122.95</v>
      </c>
      <c r="AB22" s="24">
        <v>60805.41</v>
      </c>
      <c r="AC22" s="24">
        <v>0</v>
      </c>
      <c r="AD22" s="24">
        <v>61996.49</v>
      </c>
      <c r="AE22" s="24">
        <v>42767.50000000003</v>
      </c>
      <c r="AF22" s="24">
        <f t="shared" si="6"/>
        <v>165569.40000000002</v>
      </c>
      <c r="AG22" s="24">
        <f t="shared" si="7"/>
        <v>165569.40000000002</v>
      </c>
      <c r="AH22" s="24">
        <f t="shared" si="8"/>
        <v>672242.39</v>
      </c>
      <c r="AI22" s="24">
        <f t="shared" si="9"/>
        <v>0</v>
      </c>
      <c r="AJ22" s="24">
        <f t="shared" si="10"/>
        <v>672242.39</v>
      </c>
      <c r="AL22" s="38"/>
    </row>
    <row r="23" spans="1:36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62164.69</v>
      </c>
      <c r="M23" s="24">
        <v>63173.91</v>
      </c>
      <c r="N23" s="24">
        <v>0</v>
      </c>
      <c r="O23" s="24">
        <v>0</v>
      </c>
      <c r="P23" s="24">
        <v>64209.42</v>
      </c>
      <c r="Q23" s="24">
        <v>0</v>
      </c>
      <c r="R23" s="24">
        <f t="shared" si="2"/>
        <v>189548.02000000002</v>
      </c>
      <c r="S23" s="24">
        <f t="shared" si="3"/>
        <v>189548.02000000002</v>
      </c>
      <c r="T23" s="24">
        <v>63842.31</v>
      </c>
      <c r="U23" s="24">
        <v>0</v>
      </c>
      <c r="V23" s="24">
        <v>61065.81</v>
      </c>
      <c r="W23" s="24">
        <v>0</v>
      </c>
      <c r="X23" s="24">
        <v>61994.51</v>
      </c>
      <c r="Y23" s="24">
        <v>0</v>
      </c>
      <c r="Z23" s="24">
        <f t="shared" si="4"/>
        <v>186902.63</v>
      </c>
      <c r="AA23" s="24">
        <f t="shared" si="5"/>
        <v>186902.63</v>
      </c>
      <c r="AB23" s="24">
        <v>71132.32</v>
      </c>
      <c r="AC23" s="24">
        <v>0</v>
      </c>
      <c r="AD23" s="24">
        <v>69286.88</v>
      </c>
      <c r="AE23" s="24">
        <v>47940.01999999996</v>
      </c>
      <c r="AF23" s="24">
        <f t="shared" si="6"/>
        <v>188359.21999999997</v>
      </c>
      <c r="AG23" s="24">
        <f t="shared" si="7"/>
        <v>188359.21999999997</v>
      </c>
      <c r="AH23" s="24">
        <f t="shared" si="8"/>
        <v>751283.41</v>
      </c>
      <c r="AI23" s="24">
        <f t="shared" si="9"/>
        <v>0</v>
      </c>
      <c r="AJ23" s="24">
        <f t="shared" si="10"/>
        <v>751283.41</v>
      </c>
    </row>
    <row r="24" spans="1:36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5136.24</v>
      </c>
      <c r="P24" s="24">
        <v>71160.27</v>
      </c>
      <c r="Q24" s="24">
        <v>11321.06</v>
      </c>
      <c r="R24" s="24">
        <f t="shared" si="2"/>
        <v>205725.05</v>
      </c>
      <c r="S24" s="24">
        <f t="shared" si="3"/>
        <v>246801.66999999998</v>
      </c>
      <c r="T24" s="24">
        <v>69118.72</v>
      </c>
      <c r="U24" s="24">
        <v>10138.35</v>
      </c>
      <c r="V24" s="24">
        <v>72677</v>
      </c>
      <c r="W24" s="24">
        <v>11642.16</v>
      </c>
      <c r="X24" s="24">
        <v>72839.67</v>
      </c>
      <c r="Y24" s="24">
        <v>19076.11</v>
      </c>
      <c r="Z24" s="24">
        <f t="shared" si="4"/>
        <v>214635.38999999998</v>
      </c>
      <c r="AA24" s="24">
        <f t="shared" si="5"/>
        <v>255492.01</v>
      </c>
      <c r="AB24" s="24">
        <v>77008.22000000002</v>
      </c>
      <c r="AC24" s="24">
        <v>26356.45</v>
      </c>
      <c r="AD24" s="24">
        <v>74953.36</v>
      </c>
      <c r="AE24" s="24">
        <v>51853.46</v>
      </c>
      <c r="AF24" s="24">
        <f t="shared" si="6"/>
        <v>203815.04000000004</v>
      </c>
      <c r="AG24" s="24">
        <f t="shared" si="7"/>
        <v>230171.49000000005</v>
      </c>
      <c r="AH24" s="24">
        <f t="shared" si="8"/>
        <v>822138.08</v>
      </c>
      <c r="AI24" s="24">
        <f t="shared" si="9"/>
        <v>123093.25</v>
      </c>
      <c r="AJ24" s="24">
        <f t="shared" si="10"/>
        <v>945231.33</v>
      </c>
    </row>
    <row r="25" spans="1:36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63277.04</v>
      </c>
      <c r="M25" s="24">
        <v>62296.91</v>
      </c>
      <c r="N25" s="24">
        <v>0</v>
      </c>
      <c r="O25" s="24">
        <v>0</v>
      </c>
      <c r="P25" s="24">
        <v>64732.54</v>
      </c>
      <c r="Q25" s="24">
        <v>3118.15</v>
      </c>
      <c r="R25" s="24">
        <f t="shared" si="2"/>
        <v>190306.49000000002</v>
      </c>
      <c r="S25" s="24">
        <f t="shared" si="3"/>
        <v>193424.64</v>
      </c>
      <c r="T25" s="24">
        <v>62755.34</v>
      </c>
      <c r="U25" s="24">
        <v>8874.5</v>
      </c>
      <c r="V25" s="24">
        <v>66076.44</v>
      </c>
      <c r="W25" s="24">
        <v>9110</v>
      </c>
      <c r="X25" s="24">
        <v>66199.88</v>
      </c>
      <c r="Y25" s="24">
        <v>3229.1900000000023</v>
      </c>
      <c r="Z25" s="24">
        <f t="shared" si="4"/>
        <v>195031.66</v>
      </c>
      <c r="AA25" s="24">
        <f t="shared" si="5"/>
        <v>216245.35</v>
      </c>
      <c r="AB25" s="24">
        <v>69920.8</v>
      </c>
      <c r="AC25" s="24">
        <v>3751.36</v>
      </c>
      <c r="AD25" s="24">
        <v>67969.84</v>
      </c>
      <c r="AE25" s="24">
        <v>47022.80999999998</v>
      </c>
      <c r="AF25" s="24">
        <f t="shared" si="6"/>
        <v>184913.44999999998</v>
      </c>
      <c r="AG25" s="24">
        <f t="shared" si="7"/>
        <v>188664.80999999997</v>
      </c>
      <c r="AH25" s="24">
        <f t="shared" si="8"/>
        <v>759968.03</v>
      </c>
      <c r="AI25" s="24">
        <f t="shared" si="9"/>
        <v>28083.200000000004</v>
      </c>
      <c r="AJ25" s="24">
        <f t="shared" si="10"/>
        <v>788051.23</v>
      </c>
    </row>
    <row r="26" spans="1:36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784.62</v>
      </c>
      <c r="P26" s="24">
        <v>45922.87</v>
      </c>
      <c r="Q26" s="24">
        <v>3835.64</v>
      </c>
      <c r="R26" s="24">
        <f t="shared" si="2"/>
        <v>133068.61000000002</v>
      </c>
      <c r="S26" s="24">
        <f t="shared" si="3"/>
        <v>141087.44000000003</v>
      </c>
      <c r="T26" s="24">
        <v>39042</v>
      </c>
      <c r="U26" s="24">
        <v>3427.29</v>
      </c>
      <c r="V26" s="24">
        <v>43087.39</v>
      </c>
      <c r="W26" s="24">
        <v>0</v>
      </c>
      <c r="X26" s="24">
        <v>46895.36</v>
      </c>
      <c r="Y26" s="24">
        <v>3863.25</v>
      </c>
      <c r="Z26" s="24">
        <f t="shared" si="4"/>
        <v>129024.75</v>
      </c>
      <c r="AA26" s="24">
        <f t="shared" si="5"/>
        <v>136315.29</v>
      </c>
      <c r="AB26" s="24">
        <v>49241.75</v>
      </c>
      <c r="AC26" s="24">
        <v>3201.3</v>
      </c>
      <c r="AD26" s="24">
        <v>47947.56</v>
      </c>
      <c r="AE26" s="24">
        <v>33068.96999999996</v>
      </c>
      <c r="AF26" s="24">
        <f t="shared" si="6"/>
        <v>130258.27999999996</v>
      </c>
      <c r="AG26" s="24">
        <f t="shared" si="7"/>
        <v>133459.57999999996</v>
      </c>
      <c r="AH26" s="24">
        <f t="shared" si="8"/>
        <v>522581.26</v>
      </c>
      <c r="AI26" s="24">
        <f t="shared" si="9"/>
        <v>27443.960000000003</v>
      </c>
      <c r="AJ26" s="24">
        <f t="shared" si="10"/>
        <v>550025.22</v>
      </c>
    </row>
    <row r="27" spans="1:36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80108.78</v>
      </c>
      <c r="M27" s="24">
        <v>82588.87</v>
      </c>
      <c r="N27" s="24">
        <v>0</v>
      </c>
      <c r="O27" s="24">
        <v>0</v>
      </c>
      <c r="P27" s="24">
        <v>85682.69</v>
      </c>
      <c r="Q27" s="24">
        <v>0</v>
      </c>
      <c r="R27" s="24">
        <f t="shared" si="2"/>
        <v>248380.34</v>
      </c>
      <c r="S27" s="24">
        <f t="shared" si="3"/>
        <v>248380.34</v>
      </c>
      <c r="T27" s="24">
        <v>83215.19</v>
      </c>
      <c r="U27" s="24">
        <v>8076.24</v>
      </c>
      <c r="V27" s="24">
        <v>87506.14</v>
      </c>
      <c r="W27" s="24">
        <v>5581.42</v>
      </c>
      <c r="X27" s="24">
        <v>87700.31</v>
      </c>
      <c r="Y27" s="24">
        <v>7597.130000000005</v>
      </c>
      <c r="Z27" s="24">
        <f t="shared" si="4"/>
        <v>258421.64</v>
      </c>
      <c r="AA27" s="24">
        <f t="shared" si="5"/>
        <v>279676.43</v>
      </c>
      <c r="AB27" s="24">
        <v>92674.58</v>
      </c>
      <c r="AC27" s="24">
        <v>10976.18</v>
      </c>
      <c r="AD27" s="24">
        <v>90191.48000000001</v>
      </c>
      <c r="AE27" s="24">
        <v>62386.250000000065</v>
      </c>
      <c r="AF27" s="24">
        <f t="shared" si="6"/>
        <v>245252.31000000006</v>
      </c>
      <c r="AG27" s="24">
        <f t="shared" si="7"/>
        <v>256228.49000000005</v>
      </c>
      <c r="AH27" s="24">
        <f t="shared" si="8"/>
        <v>990735.6200000001</v>
      </c>
      <c r="AI27" s="24">
        <f t="shared" si="9"/>
        <v>32230.970000000005</v>
      </c>
      <c r="AJ27" s="24">
        <f t="shared" si="10"/>
        <v>1022966.5900000001</v>
      </c>
    </row>
    <row r="28" spans="1:36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135834.17</v>
      </c>
      <c r="M28" s="24">
        <v>136067.47</v>
      </c>
      <c r="N28" s="24">
        <v>0</v>
      </c>
      <c r="O28" s="24">
        <v>0</v>
      </c>
      <c r="P28" s="24">
        <v>137615.84</v>
      </c>
      <c r="Q28" s="24">
        <v>1799.15</v>
      </c>
      <c r="R28" s="24">
        <f t="shared" si="2"/>
        <v>409517.48</v>
      </c>
      <c r="S28" s="24">
        <f t="shared" si="3"/>
        <v>411316.63</v>
      </c>
      <c r="T28" s="24">
        <v>136016.12</v>
      </c>
      <c r="U28" s="24">
        <v>0</v>
      </c>
      <c r="V28" s="24">
        <v>135643.9</v>
      </c>
      <c r="W28" s="24">
        <v>0</v>
      </c>
      <c r="X28" s="24">
        <v>135023.89</v>
      </c>
      <c r="Y28" s="24">
        <v>0</v>
      </c>
      <c r="Z28" s="24">
        <f t="shared" si="4"/>
        <v>406683.91000000003</v>
      </c>
      <c r="AA28" s="24">
        <f t="shared" si="5"/>
        <v>406683.91000000003</v>
      </c>
      <c r="AB28" s="24">
        <v>154494.49</v>
      </c>
      <c r="AC28" s="24">
        <v>0</v>
      </c>
      <c r="AD28" s="24">
        <v>150600.72</v>
      </c>
      <c r="AE28" s="24">
        <v>103627.92</v>
      </c>
      <c r="AF28" s="24">
        <f t="shared" si="6"/>
        <v>408723.13</v>
      </c>
      <c r="AG28" s="24">
        <f t="shared" si="7"/>
        <v>408723.13</v>
      </c>
      <c r="AH28" s="24">
        <f t="shared" si="8"/>
        <v>1616903.46</v>
      </c>
      <c r="AI28" s="24">
        <f t="shared" si="9"/>
        <v>1799.15</v>
      </c>
      <c r="AJ28" s="24">
        <f t="shared" si="10"/>
        <v>1618702.6099999999</v>
      </c>
    </row>
    <row r="29" spans="1:36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40297.21</v>
      </c>
      <c r="M29" s="24">
        <v>50055.48</v>
      </c>
      <c r="N29" s="24">
        <v>0</v>
      </c>
      <c r="O29" s="24">
        <v>0</v>
      </c>
      <c r="P29" s="24">
        <v>48857.72</v>
      </c>
      <c r="Q29" s="24">
        <v>0</v>
      </c>
      <c r="R29" s="24">
        <f t="shared" si="2"/>
        <v>139210.41</v>
      </c>
      <c r="S29" s="24">
        <f t="shared" si="3"/>
        <v>139210.41</v>
      </c>
      <c r="T29" s="24">
        <v>47307.75</v>
      </c>
      <c r="U29" s="24">
        <v>0</v>
      </c>
      <c r="V29" s="24">
        <v>47492.31</v>
      </c>
      <c r="W29" s="24">
        <v>0</v>
      </c>
      <c r="X29" s="24">
        <v>49996.59</v>
      </c>
      <c r="Y29" s="24">
        <v>0</v>
      </c>
      <c r="Z29" s="24">
        <f t="shared" si="4"/>
        <v>144796.65</v>
      </c>
      <c r="AA29" s="24">
        <f t="shared" si="5"/>
        <v>144796.65</v>
      </c>
      <c r="AB29" s="24">
        <v>52674.39</v>
      </c>
      <c r="AC29" s="24">
        <v>0</v>
      </c>
      <c r="AD29" s="24">
        <v>53923.770000000004</v>
      </c>
      <c r="AE29" s="24">
        <v>36553.96</v>
      </c>
      <c r="AF29" s="24">
        <f t="shared" si="6"/>
        <v>143152.12</v>
      </c>
      <c r="AG29" s="24">
        <f t="shared" si="7"/>
        <v>143152.12</v>
      </c>
      <c r="AH29" s="24">
        <f t="shared" si="8"/>
        <v>541553.06</v>
      </c>
      <c r="AI29" s="24">
        <f t="shared" si="9"/>
        <v>0</v>
      </c>
      <c r="AJ29" s="24">
        <f t="shared" si="10"/>
        <v>541553.06</v>
      </c>
    </row>
    <row r="30" spans="1:36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57901.24</v>
      </c>
      <c r="M30" s="24">
        <v>84122.39</v>
      </c>
      <c r="N30" s="24">
        <v>0</v>
      </c>
      <c r="O30" s="24">
        <v>0</v>
      </c>
      <c r="P30" s="24">
        <v>72816.62</v>
      </c>
      <c r="Q30" s="24">
        <v>0</v>
      </c>
      <c r="R30" s="24">
        <f t="shared" si="2"/>
        <v>214840.25</v>
      </c>
      <c r="S30" s="24">
        <f t="shared" si="3"/>
        <v>214840.25</v>
      </c>
      <c r="T30" s="24">
        <v>51157.2</v>
      </c>
      <c r="U30" s="24">
        <v>0</v>
      </c>
      <c r="V30" s="24">
        <v>48181.41</v>
      </c>
      <c r="W30" s="24">
        <v>0</v>
      </c>
      <c r="X30" s="24">
        <v>55739.93</v>
      </c>
      <c r="Y30" s="24">
        <v>0</v>
      </c>
      <c r="Z30" s="24">
        <f t="shared" si="4"/>
        <v>155078.53999999998</v>
      </c>
      <c r="AA30" s="24">
        <f t="shared" si="5"/>
        <v>155078.53999999998</v>
      </c>
      <c r="AB30" s="24">
        <v>117923.15</v>
      </c>
      <c r="AC30" s="24">
        <v>0</v>
      </c>
      <c r="AD30" s="24">
        <v>120732.3</v>
      </c>
      <c r="AE30" s="24">
        <v>83730.52</v>
      </c>
      <c r="AF30" s="24">
        <f t="shared" si="6"/>
        <v>322385.97</v>
      </c>
      <c r="AG30" s="24">
        <f t="shared" si="7"/>
        <v>322385.97</v>
      </c>
      <c r="AH30" s="24">
        <f t="shared" si="8"/>
        <v>858311.75</v>
      </c>
      <c r="AI30" s="24">
        <f t="shared" si="9"/>
        <v>0</v>
      </c>
      <c r="AJ30" s="24">
        <f t="shared" si="10"/>
        <v>858311.75</v>
      </c>
    </row>
    <row r="31" spans="1:36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58102.64</v>
      </c>
      <c r="M31" s="24">
        <v>56182.28</v>
      </c>
      <c r="N31" s="24">
        <v>0</v>
      </c>
      <c r="O31" s="24">
        <v>0</v>
      </c>
      <c r="P31" s="24">
        <v>55042.76</v>
      </c>
      <c r="Q31" s="24">
        <v>0</v>
      </c>
      <c r="R31" s="24">
        <f t="shared" si="2"/>
        <v>169327.68</v>
      </c>
      <c r="S31" s="24">
        <f t="shared" si="3"/>
        <v>169327.68</v>
      </c>
      <c r="T31" s="24">
        <v>51685.34</v>
      </c>
      <c r="U31" s="24">
        <v>0</v>
      </c>
      <c r="V31" s="24">
        <v>52249.34</v>
      </c>
      <c r="W31" s="24">
        <v>0</v>
      </c>
      <c r="X31" s="24">
        <v>49472.09</v>
      </c>
      <c r="Y31" s="24">
        <v>0</v>
      </c>
      <c r="Z31" s="24">
        <f t="shared" si="4"/>
        <v>153406.77</v>
      </c>
      <c r="AA31" s="24">
        <f t="shared" si="5"/>
        <v>153406.77</v>
      </c>
      <c r="AB31" s="24">
        <v>69674.36</v>
      </c>
      <c r="AC31" s="24">
        <v>0</v>
      </c>
      <c r="AD31" s="24">
        <v>71334.79000000001</v>
      </c>
      <c r="AE31" s="24">
        <v>49476.68999999997</v>
      </c>
      <c r="AF31" s="24">
        <f t="shared" si="6"/>
        <v>190485.83999999997</v>
      </c>
      <c r="AG31" s="24">
        <f t="shared" si="7"/>
        <v>190485.83999999997</v>
      </c>
      <c r="AH31" s="24">
        <f t="shared" si="8"/>
        <v>655517.29</v>
      </c>
      <c r="AI31" s="24">
        <f t="shared" si="9"/>
        <v>0</v>
      </c>
      <c r="AJ31" s="24">
        <f t="shared" si="10"/>
        <v>655517.29</v>
      </c>
    </row>
    <row r="32" spans="1:36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51565.75</v>
      </c>
      <c r="M32" s="24">
        <v>44715.64</v>
      </c>
      <c r="N32" s="24">
        <v>0</v>
      </c>
      <c r="O32" s="24">
        <v>0</v>
      </c>
      <c r="P32" s="24">
        <v>44601.69</v>
      </c>
      <c r="Q32" s="24">
        <v>0</v>
      </c>
      <c r="R32" s="24">
        <f t="shared" si="2"/>
        <v>140883.08000000002</v>
      </c>
      <c r="S32" s="24">
        <f t="shared" si="3"/>
        <v>140883.08000000002</v>
      </c>
      <c r="T32" s="24">
        <v>44773.05</v>
      </c>
      <c r="U32" s="24">
        <v>0</v>
      </c>
      <c r="V32" s="24">
        <v>44853.96</v>
      </c>
      <c r="W32" s="24">
        <v>0</v>
      </c>
      <c r="X32" s="24">
        <v>44853.9</v>
      </c>
      <c r="Y32" s="24">
        <v>0</v>
      </c>
      <c r="Z32" s="24">
        <f t="shared" si="4"/>
        <v>134480.91</v>
      </c>
      <c r="AA32" s="24">
        <f t="shared" si="5"/>
        <v>134480.91</v>
      </c>
      <c r="AB32" s="24">
        <v>49111.259999999995</v>
      </c>
      <c r="AC32" s="24">
        <v>0</v>
      </c>
      <c r="AD32" s="24">
        <v>50267.43</v>
      </c>
      <c r="AE32" s="24">
        <v>34774.65000000004</v>
      </c>
      <c r="AF32" s="24">
        <f t="shared" si="6"/>
        <v>134153.34000000003</v>
      </c>
      <c r="AG32" s="24">
        <f t="shared" si="7"/>
        <v>134153.34000000003</v>
      </c>
      <c r="AH32" s="24">
        <f t="shared" si="8"/>
        <v>564961.62</v>
      </c>
      <c r="AI32" s="24">
        <f t="shared" si="9"/>
        <v>409.75</v>
      </c>
      <c r="AJ32" s="24">
        <f t="shared" si="10"/>
        <v>565371.37</v>
      </c>
    </row>
    <row r="33" spans="1:36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44294.43</v>
      </c>
      <c r="M33" s="24">
        <v>53295.49</v>
      </c>
      <c r="N33" s="24">
        <v>95.87</v>
      </c>
      <c r="O33" s="24">
        <v>0</v>
      </c>
      <c r="P33" s="24">
        <v>45462.02</v>
      </c>
      <c r="Q33" s="24">
        <v>303.48</v>
      </c>
      <c r="R33" s="24">
        <f t="shared" si="2"/>
        <v>143051.94</v>
      </c>
      <c r="S33" s="24">
        <f t="shared" si="3"/>
        <v>143451.29</v>
      </c>
      <c r="T33" s="24">
        <v>49096.87</v>
      </c>
      <c r="U33" s="24">
        <v>89.83</v>
      </c>
      <c r="V33" s="24">
        <v>39485.98</v>
      </c>
      <c r="W33" s="24">
        <v>0</v>
      </c>
      <c r="X33" s="24">
        <v>46161.21</v>
      </c>
      <c r="Y33" s="24">
        <v>0</v>
      </c>
      <c r="Z33" s="24">
        <f t="shared" si="4"/>
        <v>134744.06</v>
      </c>
      <c r="AA33" s="24">
        <f t="shared" si="5"/>
        <v>134833.88999999998</v>
      </c>
      <c r="AB33" s="24">
        <v>57329.38</v>
      </c>
      <c r="AC33" s="24">
        <v>0</v>
      </c>
      <c r="AD33" s="24">
        <v>48136.200000000004</v>
      </c>
      <c r="AE33" s="24">
        <v>36927.020000000004</v>
      </c>
      <c r="AF33" s="24">
        <f t="shared" si="6"/>
        <v>142392.6</v>
      </c>
      <c r="AG33" s="24">
        <f t="shared" si="7"/>
        <v>142392.6</v>
      </c>
      <c r="AH33" s="24">
        <f t="shared" si="8"/>
        <v>538622.18</v>
      </c>
      <c r="AI33" s="24">
        <f t="shared" si="9"/>
        <v>489.18</v>
      </c>
      <c r="AJ33" s="24">
        <f t="shared" si="10"/>
        <v>539111.3600000001</v>
      </c>
    </row>
    <row r="34" spans="1:36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2"/>
        <v>0</v>
      </c>
      <c r="S34" s="24">
        <f t="shared" si="3"/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f t="shared" si="4"/>
        <v>0</v>
      </c>
      <c r="AA34" s="24">
        <f t="shared" si="5"/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f t="shared" si="6"/>
        <v>0</v>
      </c>
      <c r="AG34" s="24">
        <f t="shared" si="7"/>
        <v>0</v>
      </c>
      <c r="AH34" s="24">
        <f t="shared" si="8"/>
        <v>82521.1</v>
      </c>
      <c r="AI34" s="24">
        <f t="shared" si="9"/>
        <v>0</v>
      </c>
      <c r="AJ34" s="24">
        <f>AH34+AI34</f>
        <v>82521.1</v>
      </c>
    </row>
    <row r="35" spans="1:40" ht="39.75" customHeight="1">
      <c r="A35" s="16"/>
      <c r="B35" s="20" t="s">
        <v>9</v>
      </c>
      <c r="C35" s="7"/>
      <c r="D35" s="30">
        <f>SUM(D8:D34)</f>
        <v>1515942.05</v>
      </c>
      <c r="E35" s="30">
        <f aca="true" t="shared" si="11" ref="E35:AI35">SUM(E8:E34)</f>
        <v>6179</v>
      </c>
      <c r="F35" s="30">
        <f t="shared" si="11"/>
        <v>1842115.4199999997</v>
      </c>
      <c r="G35" s="30">
        <f t="shared" si="11"/>
        <v>28027.71</v>
      </c>
      <c r="H35" s="30">
        <f t="shared" si="11"/>
        <v>1857627.35</v>
      </c>
      <c r="I35" s="30">
        <f t="shared" si="11"/>
        <v>32219.81</v>
      </c>
      <c r="J35" s="30">
        <f t="shared" si="11"/>
        <v>5215684.820000001</v>
      </c>
      <c r="K35" s="30">
        <f t="shared" si="11"/>
        <v>5282111.340000001</v>
      </c>
      <c r="L35" s="30">
        <f t="shared" si="11"/>
        <v>1759836.1799999997</v>
      </c>
      <c r="M35" s="30">
        <f>SUM(M8:M34)</f>
        <v>1845679.7699999998</v>
      </c>
      <c r="N35" s="30">
        <f>SUM(N8:N34)</f>
        <v>79559.38999999998</v>
      </c>
      <c r="O35" s="30">
        <f>SUM(O8:O34)</f>
        <v>35865.26</v>
      </c>
      <c r="P35" s="30">
        <f>SUM(P8:P34)</f>
        <v>1814214.4100000004</v>
      </c>
      <c r="Q35" s="30">
        <f>SUM(Q8:Q34)</f>
        <v>68658.52999999998</v>
      </c>
      <c r="R35" s="30">
        <f t="shared" si="11"/>
        <v>5419730.36</v>
      </c>
      <c r="S35" s="30">
        <f t="shared" si="11"/>
        <v>5603813.539999999</v>
      </c>
      <c r="T35" s="30">
        <f t="shared" si="11"/>
        <v>1785944.2000000004</v>
      </c>
      <c r="U35" s="30">
        <f t="shared" si="11"/>
        <v>86051.95000000001</v>
      </c>
      <c r="V35" s="30">
        <f t="shared" si="11"/>
        <v>1791643.67</v>
      </c>
      <c r="W35" s="30">
        <f t="shared" si="11"/>
        <v>66967.81</v>
      </c>
      <c r="X35" s="30">
        <f t="shared" si="11"/>
        <v>1832602.68</v>
      </c>
      <c r="Y35" s="30">
        <f t="shared" si="11"/>
        <v>82355.12000000002</v>
      </c>
      <c r="Z35" s="30">
        <f t="shared" si="11"/>
        <v>5410190.55</v>
      </c>
      <c r="AA35" s="30">
        <f t="shared" si="11"/>
        <v>5645565.429999999</v>
      </c>
      <c r="AB35" s="30">
        <f t="shared" si="11"/>
        <v>2077829.46</v>
      </c>
      <c r="AC35" s="30">
        <f t="shared" si="11"/>
        <v>99784.70000000001</v>
      </c>
      <c r="AD35" s="30">
        <f t="shared" si="11"/>
        <v>1994675.8400000003</v>
      </c>
      <c r="AE35" s="30">
        <f t="shared" si="11"/>
        <v>1398384.8100000003</v>
      </c>
      <c r="AF35" s="30">
        <f t="shared" si="11"/>
        <v>5470890.109999999</v>
      </c>
      <c r="AG35" s="30">
        <f t="shared" si="11"/>
        <v>5570674.81</v>
      </c>
      <c r="AH35" s="30">
        <f t="shared" si="11"/>
        <v>21516495.84</v>
      </c>
      <c r="AI35" s="30">
        <f t="shared" si="11"/>
        <v>585669.2800000001</v>
      </c>
      <c r="AJ35" s="30">
        <f>AH35+AI35</f>
        <v>22102165.12</v>
      </c>
      <c r="AK35" s="29"/>
      <c r="AL35" s="29"/>
      <c r="AM35" s="29"/>
      <c r="AN35" s="29"/>
    </row>
    <row r="36" spans="1:41" ht="27" customHeight="1">
      <c r="A36" s="17"/>
      <c r="B36" s="26"/>
      <c r="C36" s="27"/>
      <c r="D36" s="19"/>
      <c r="E36" s="19"/>
      <c r="F36" s="19"/>
      <c r="G36" s="19"/>
      <c r="H36" s="19"/>
      <c r="I36" s="19"/>
      <c r="J36" s="31"/>
      <c r="L36" s="31"/>
      <c r="M36" s="31"/>
      <c r="N36" s="31"/>
      <c r="O36" s="31"/>
      <c r="P36" s="31"/>
      <c r="Q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19"/>
      <c r="AJ36" s="29"/>
      <c r="AK36" s="29"/>
      <c r="AL36" s="29"/>
      <c r="AM36" s="29"/>
      <c r="AN36" s="29"/>
      <c r="AO36" s="29"/>
    </row>
    <row r="37" spans="1:40" ht="27" customHeight="1">
      <c r="A37" s="17"/>
      <c r="B37" s="26"/>
      <c r="C37" s="27"/>
      <c r="D37" s="19"/>
      <c r="E37" s="19"/>
      <c r="F37" s="19"/>
      <c r="G37" s="19"/>
      <c r="H37" s="19"/>
      <c r="I37" s="19"/>
      <c r="J37" s="31"/>
      <c r="L37" s="31"/>
      <c r="M37" s="31"/>
      <c r="N37" s="31"/>
      <c r="O37" s="31"/>
      <c r="P37" s="31"/>
      <c r="Q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19"/>
      <c r="AJ37" s="29"/>
      <c r="AK37" s="29"/>
      <c r="AL37" s="29"/>
      <c r="AM37" s="29"/>
      <c r="AN37" s="29"/>
    </row>
    <row r="38" spans="1:38" ht="27.75" customHeight="1">
      <c r="A38" s="17"/>
      <c r="B38" s="8"/>
      <c r="C38" s="8"/>
      <c r="J38" s="31"/>
      <c r="L38" s="31"/>
      <c r="M38" s="31"/>
      <c r="N38" s="31"/>
      <c r="O38" s="31"/>
      <c r="P38" s="31"/>
      <c r="Q38" s="31"/>
      <c r="S38" s="29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19"/>
      <c r="AJ38" s="29"/>
      <c r="AK38" s="29"/>
      <c r="AL38" s="29"/>
    </row>
    <row r="39" spans="2:34" ht="26.25" customHeight="1">
      <c r="B39" s="11"/>
      <c r="D39" s="11"/>
      <c r="E39" s="11"/>
      <c r="F39" s="11"/>
      <c r="G39" s="11"/>
      <c r="H39" s="11"/>
      <c r="I39" s="11"/>
      <c r="AH39" s="19"/>
    </row>
    <row r="40" spans="2:34" ht="26.25" customHeight="1">
      <c r="B40" s="3"/>
      <c r="D40" s="3"/>
      <c r="E40" s="32"/>
      <c r="F40" s="33"/>
      <c r="G40" s="3"/>
      <c r="H40" s="3"/>
      <c r="I40" s="3"/>
      <c r="AH40" s="19"/>
    </row>
    <row r="41" spans="4:9" ht="26.25" customHeight="1">
      <c r="D41" s="3"/>
      <c r="E41" s="32"/>
      <c r="F41" s="34"/>
      <c r="G41" s="3"/>
      <c r="H41" s="3"/>
      <c r="I41" s="3"/>
    </row>
    <row r="42" spans="4:34" ht="26.25" customHeight="1">
      <c r="D42" s="3"/>
      <c r="E42" s="32"/>
      <c r="F42" s="34"/>
      <c r="G42" s="3"/>
      <c r="H42" s="3"/>
      <c r="I42" s="3"/>
      <c r="AH42" s="29"/>
    </row>
    <row r="43" spans="4:9" ht="26.25" customHeight="1">
      <c r="D43" s="3"/>
      <c r="E43" s="32"/>
      <c r="F43" s="34"/>
      <c r="G43" s="3"/>
      <c r="H43" s="3"/>
      <c r="I43" s="3"/>
    </row>
    <row r="44" spans="4:9" ht="26.25" customHeight="1">
      <c r="D44" s="3"/>
      <c r="E44" s="32"/>
      <c r="F44" s="35"/>
      <c r="G44" s="3"/>
      <c r="H44" s="3"/>
      <c r="I44" s="3"/>
    </row>
    <row r="45" spans="4:9" ht="26.25" customHeight="1">
      <c r="D45" s="3"/>
      <c r="E45" s="32"/>
      <c r="F45" s="34"/>
      <c r="G45" s="3"/>
      <c r="H45" s="3"/>
      <c r="I45" s="3"/>
    </row>
    <row r="46" spans="5:33" ht="26.25" customHeight="1">
      <c r="E46" s="32"/>
      <c r="F46" s="3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5:33" ht="26.25" customHeight="1">
      <c r="E47" s="32"/>
      <c r="F47" s="3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0:33" ht="26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0:33" ht="26.25" customHeight="1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0:33" ht="26.25" customHeight="1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0:33" s="12" customFormat="1" ht="19.5" customHeight="1"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/>
    <row r="58" s="12" customFormat="1" ht="19.5" customHeight="1"/>
    <row r="59" s="12" customFormat="1" ht="19.5" customHeight="1">
      <c r="B59" s="6"/>
    </row>
    <row r="60" spans="2:9" ht="12.75">
      <c r="B60" s="9"/>
      <c r="C60" s="9"/>
      <c r="D60" s="9"/>
      <c r="E60" s="9"/>
      <c r="F60" s="9"/>
      <c r="G60" s="9"/>
      <c r="H60" s="9"/>
      <c r="I60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2" r:id="rId1"/>
  <headerFooter alignWithMargins="0">
    <oddFooter>&amp;CPage &amp;P of &amp;N</oddFooter>
  </headerFooter>
  <rowBreaks count="2" manualBreakCount="2">
    <brk id="24" max="34" man="1"/>
    <brk id="52" max="5" man="1"/>
  </rowBreaks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2022-11-01T08:43:23Z</cp:lastPrinted>
  <dcterms:created xsi:type="dcterms:W3CDTF">2008-06-27T05:56:22Z</dcterms:created>
  <dcterms:modified xsi:type="dcterms:W3CDTF">2022-12-14T08:30:36Z</dcterms:modified>
  <cp:category/>
  <cp:version/>
  <cp:contentType/>
  <cp:contentStatus/>
</cp:coreProperties>
</file>